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 activeTab="2"/>
  </bookViews>
  <sheets>
    <sheet name="2019" sheetId="1" r:id="rId1"/>
    <sheet name="2020" sheetId="2" r:id="rId2"/>
    <sheet name="2021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3"/>
  <c r="K13"/>
  <c r="G13"/>
  <c r="J12"/>
  <c r="H12"/>
  <c r="I12" s="1"/>
  <c r="J11"/>
  <c r="H11"/>
  <c r="L6"/>
  <c r="K6"/>
  <c r="G6"/>
  <c r="J5"/>
  <c r="H5"/>
  <c r="I5" s="1"/>
  <c r="J4"/>
  <c r="H4"/>
  <c r="I4" s="1"/>
  <c r="H13" l="1"/>
  <c r="I11"/>
  <c r="I13" s="1"/>
  <c r="H6"/>
  <c r="I6" s="1"/>
  <c r="C21" i="2" l="1"/>
  <c r="D20"/>
  <c r="D19"/>
  <c r="D15"/>
  <c r="D14"/>
  <c r="D13"/>
  <c r="D12"/>
  <c r="D11"/>
  <c r="D10"/>
  <c r="D21" l="1"/>
  <c r="C15" i="1"/>
  <c r="D14"/>
  <c r="D13"/>
  <c r="D12"/>
  <c r="D11"/>
  <c r="D10"/>
  <c r="D15" l="1"/>
</calcChain>
</file>

<file path=xl/sharedStrings.xml><?xml version="1.0" encoding="utf-8"?>
<sst xmlns="http://schemas.openxmlformats.org/spreadsheetml/2006/main" count="151" uniqueCount="74">
  <si>
    <t>BİTLİS İLİ 2019 YILI SULAMA  SUYU TESİSİ YAPIM İŞLERİ FİZİKSEL GERÇEKLEŞME ORANLARI</t>
  </si>
  <si>
    <t>Tarih : 04.11.2019</t>
  </si>
  <si>
    <t>İRTİBAT BİLGİLERİ</t>
  </si>
  <si>
    <t>Yetkili</t>
  </si>
  <si>
    <t>Telefon</t>
  </si>
  <si>
    <t>Faks</t>
  </si>
  <si>
    <t>e-posta</t>
  </si>
  <si>
    <t>S.No</t>
  </si>
  <si>
    <t>Projenin Adı</t>
  </si>
  <si>
    <t>Sözleşme Bedeli (TL) (KDV Hariç)</t>
  </si>
  <si>
    <t>Sözleşme Bedeli (TL) (KDV Dahil)</t>
  </si>
  <si>
    <t>Sözleşme Tarihi</t>
  </si>
  <si>
    <t>İş Yeri Teslim Tarihi</t>
  </si>
  <si>
    <t>İşe Başlama Tarihi</t>
  </si>
  <si>
    <t>Sözleşmeye Göre İşin Bitiş Tarihi</t>
  </si>
  <si>
    <t>Kontrol Mühendisleri</t>
  </si>
  <si>
    <t>2019 Yılı</t>
  </si>
  <si>
    <t>Bütçe Kaynağı/ Açıklamalar</t>
  </si>
  <si>
    <t>Gerçekleşme</t>
  </si>
  <si>
    <t>Nakdi (yüzde)</t>
  </si>
  <si>
    <t>Fiziki (yüzde)</t>
  </si>
  <si>
    <t>Bitlis Merkez Yuvacık, Başhan ve  Sarıkonak Köyleri SST Yapım İşi</t>
  </si>
  <si>
    <t>Fehmi BARAN ve Bedirhan DAĞ</t>
  </si>
  <si>
    <t>DAP Destekli / Geçici Kabulü Yapıldı.</t>
  </si>
  <si>
    <t>Bitlis İli Mutki İlçesi Akçaağaç Köyü SST Yapım İşi</t>
  </si>
  <si>
    <t>Bitlis İli Hizan İlçesi Akbıyık Köyü SST Yapım İşi</t>
  </si>
  <si>
    <t>Fehmi BARAN ve Kürşad BAYRAKTUTAN</t>
  </si>
  <si>
    <t>Bitlis İli Tatvan İlçesi Tokaçlı Köyü SST Yapım İşi</t>
  </si>
  <si>
    <t>DAP Destekli / Yapım aşamasında.</t>
  </si>
  <si>
    <t>Bitlis Mutki İkizler Köyü Çukurca Mezrası SST Yapım İşi</t>
  </si>
  <si>
    <t>TOPLAM</t>
  </si>
  <si>
    <t>BİTLİS İLİ 2020 YILI SULAMA  SUYU TESİSİ YAPIM İŞLERİ FİZİKSEL GERÇEKLEŞME ORANLARI</t>
  </si>
  <si>
    <t>Tarih : 07.04.2021</t>
  </si>
  <si>
    <t>İhale Tarihi</t>
  </si>
  <si>
    <t>2021 Yılı</t>
  </si>
  <si>
    <t>BİTLİS ADİLCEVAZ YUKARI SÜPHAN KÖYÜ SULAMA SUYU TESİSİ YAPIM İŞİ</t>
  </si>
  <si>
    <t>DAP Destekli / Yapım Aşamasında.</t>
  </si>
  <si>
    <t>BİTLİS GÜROYMAK YAZIKONAK KÖYÜ SULAMA SUYU TESİSİ YAPIM İŞİ</t>
  </si>
  <si>
    <t>DAP Destekli / Geçici Kabul Yapıldı.</t>
  </si>
  <si>
    <t>BİTLİS HİZAN İÇLİKAVAL KÖYÜ SULAMA SUYU TESİSİ YAPIM İŞİ</t>
  </si>
  <si>
    <t>18.08.2020 - 31.08.2020</t>
  </si>
  <si>
    <t>28.08.2020 - 01.09.2020</t>
  </si>
  <si>
    <t>25.01.2021   -  29.01.2021</t>
  </si>
  <si>
    <t>BİTLİS MUTKİ İLÇESİ TAŞBOĞAZ VE OLUKLU KÖYLERİ SULAMA SUYU TESİSİ YAPIM İŞİ</t>
  </si>
  <si>
    <t>BİTLİS MUTKİ ÜÇADIM KÖYÜ SULAMA SUYU TESİSİ YAPIM İŞİ</t>
  </si>
  <si>
    <t>BİTLİS MUTKİ BOZBURUN KÖYÜ GÜVENLİ MEZRASI SULAMA SUYU TESİSİ YAPIM İŞİ</t>
  </si>
  <si>
    <t>BİTLİS MERKEZ TABANÖZÜ KÖYÜ SULAMA SUYU TESİSİ YAPIM İŞİ</t>
  </si>
  <si>
    <t>DAP Destekli / Sözleşme Aşamasında.</t>
  </si>
  <si>
    <t>BİTLİS TATVAN TOKAÇLI-II KÖYÜ SULAMA SUYU TESİSİ YAPIM İŞİ</t>
  </si>
  <si>
    <t>DAP  ve Bitlis İl Özel İdaresi Destekli  / Sözleşme Aşamasında.</t>
  </si>
  <si>
    <t>2021 YILI KÜÇÜK ÖLÇEKLİ TARIMSAL SULAMA PROJELERİMİZ (DAP ÖDENEK TAHSİSLİ)</t>
  </si>
  <si>
    <t>ASIL LİSTE</t>
  </si>
  <si>
    <t>SIRA NO</t>
  </si>
  <si>
    <t>UYGULAYICI KURULUŞ</t>
  </si>
  <si>
    <t>PROJE ADI</t>
  </si>
  <si>
    <t>PROJE YERİ</t>
  </si>
  <si>
    <t>PROJE KAREKTERİSTİĞİ</t>
  </si>
  <si>
    <t>PROJE BAŞLAMA VE BİTİŞ TARİHİ</t>
  </si>
  <si>
    <t>TOPLAM PROJE TUTARI</t>
  </si>
  <si>
    <t>SÖZLEŞME BEDELİ (KDV DAHİL)</t>
  </si>
  <si>
    <t>FARK</t>
  </si>
  <si>
    <t>TENZİLAT ORANI</t>
  </si>
  <si>
    <t>YAKLAŞIK MALİYET</t>
  </si>
  <si>
    <t>SÖZLEŞME BEDELİ (KDV HARİÇ)</t>
  </si>
  <si>
    <t>BİTLİS İL ÖZEL İDARESİ</t>
  </si>
  <si>
    <t>KÜÇÜK ÖLÇEKLİ TARIMSAL SULAMA PROJESİ</t>
  </si>
  <si>
    <t>BİTLİS GÜROYMAK ÖZKAVAK KÖYÜ</t>
  </si>
  <si>
    <t>PROGRAM DESTEKLERİ,TARIMSAL ALTYAPI</t>
  </si>
  <si>
    <t>2021-2021</t>
  </si>
  <si>
    <t>BİTLİS MERKEZ KÖMÜRYAKAN KÖYÜ</t>
  </si>
  <si>
    <t>2021 YILI KÜÇÜK ÖLÇEKLİ TARIMSAL SULAMA PROJELERİMİZ (BİTLİS İL ÖZEL İDARESİ ÖDENEK TAHSİSLİ)</t>
  </si>
  <si>
    <t>SÖZLEŞME BEDELİ (KDV hariç)</t>
  </si>
  <si>
    <t xml:space="preserve">BİTLİS MUTKİ BAĞARASI, BOĞAZÖNÜ VE TATVAN KAĞANLI KÖYLERİ </t>
  </si>
  <si>
    <t xml:space="preserve">BİTLİS MERKEZ İLÇESİ AĞAÇDERE, SARIKONAK, YUKARI İÇMELİ, MUTKİ İLÇESİ KOYUNLU, BOZBURUN VE AHLAT İLÇESİ ULUDERE KÖYLERİ 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</si>
</sst>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#,##0.00;[Red]#,##0.00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u/>
      <sz val="9"/>
      <color theme="1"/>
      <name val="Calibri"/>
      <family val="2"/>
      <charset val="162"/>
      <scheme val="minor"/>
    </font>
    <font>
      <u/>
      <sz val="9"/>
      <color theme="1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u/>
      <sz val="8"/>
      <color theme="1"/>
      <name val="Calibri"/>
      <family val="2"/>
      <charset val="162"/>
      <scheme val="minor"/>
    </font>
    <font>
      <u/>
      <sz val="8"/>
      <color theme="10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164" fontId="8" fillId="0" borderId="0" xfId="0" applyNumberFormat="1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1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wrapText="1"/>
    </xf>
    <xf numFmtId="14" fontId="7" fillId="0" borderId="9" xfId="0" applyNumberFormat="1" applyFont="1" applyBorder="1" applyAlignment="1">
      <alignment horizontal="center" wrapText="1"/>
    </xf>
    <xf numFmtId="14" fontId="7" fillId="0" borderId="6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M10" sqref="M10"/>
    </sheetView>
  </sheetViews>
  <sheetFormatPr defaultRowHeight="12"/>
  <cols>
    <col min="1" max="1" width="3.140625" style="1" customWidth="1"/>
    <col min="2" max="2" width="18.5703125" style="21" customWidth="1"/>
    <col min="3" max="4" width="10.7109375" style="24" customWidth="1"/>
    <col min="5" max="6" width="8.7109375" style="23" customWidth="1"/>
    <col min="7" max="7" width="8.7109375" style="1" customWidth="1"/>
    <col min="8" max="8" width="9.42578125" style="23" customWidth="1"/>
    <col min="9" max="9" width="5.140625" style="24" customWidth="1"/>
    <col min="10" max="10" width="6.28515625" style="24" bestFit="1" customWidth="1"/>
    <col min="11" max="12" width="6.42578125" style="1" customWidth="1"/>
    <col min="13" max="13" width="16.5703125" style="25" customWidth="1"/>
    <col min="14" max="16384" width="9.140625" style="1"/>
  </cols>
  <sheetData>
    <row r="1" spans="1:13" ht="13.5" thickTop="1" thickBo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8" t="s">
        <v>1</v>
      </c>
      <c r="K1" s="108"/>
      <c r="L1" s="108"/>
      <c r="M1" s="108"/>
    </row>
    <row r="2" spans="1:13" ht="13.5" thickTop="1" thickBot="1">
      <c r="A2" s="102"/>
      <c r="B2" s="102"/>
      <c r="C2" s="102"/>
      <c r="D2" s="102"/>
      <c r="E2" s="102"/>
      <c r="F2" s="102"/>
      <c r="G2" s="102"/>
      <c r="H2" s="102"/>
      <c r="I2" s="102"/>
      <c r="J2" s="109" t="s">
        <v>2</v>
      </c>
      <c r="K2" s="109"/>
      <c r="L2" s="109"/>
      <c r="M2" s="109"/>
    </row>
    <row r="3" spans="1:13" ht="13.5" thickTop="1" thickBot="1">
      <c r="A3" s="102"/>
      <c r="B3" s="102"/>
      <c r="C3" s="102"/>
      <c r="D3" s="102"/>
      <c r="E3" s="102"/>
      <c r="F3" s="102"/>
      <c r="G3" s="102"/>
      <c r="H3" s="102"/>
      <c r="I3" s="102"/>
      <c r="J3" s="2" t="s">
        <v>3</v>
      </c>
      <c r="K3" s="104"/>
      <c r="L3" s="104"/>
      <c r="M3" s="104"/>
    </row>
    <row r="4" spans="1:13" ht="13.5" thickTop="1" thickBot="1">
      <c r="A4" s="102"/>
      <c r="B4" s="102"/>
      <c r="C4" s="102"/>
      <c r="D4" s="102"/>
      <c r="E4" s="102"/>
      <c r="F4" s="102"/>
      <c r="G4" s="102"/>
      <c r="H4" s="102"/>
      <c r="I4" s="102"/>
      <c r="J4" s="2" t="s">
        <v>4</v>
      </c>
      <c r="K4" s="104"/>
      <c r="L4" s="104"/>
      <c r="M4" s="104"/>
    </row>
    <row r="5" spans="1:13" ht="13.5" thickTop="1" thickBot="1">
      <c r="A5" s="102"/>
      <c r="B5" s="102"/>
      <c r="C5" s="102"/>
      <c r="D5" s="102"/>
      <c r="E5" s="102"/>
      <c r="F5" s="102"/>
      <c r="G5" s="102"/>
      <c r="H5" s="102"/>
      <c r="I5" s="102"/>
      <c r="J5" s="2" t="s">
        <v>5</v>
      </c>
      <c r="K5" s="104"/>
      <c r="L5" s="104"/>
      <c r="M5" s="104"/>
    </row>
    <row r="6" spans="1:13" ht="13.5" thickTop="1" thickBot="1">
      <c r="A6" s="102"/>
      <c r="B6" s="102"/>
      <c r="C6" s="102"/>
      <c r="D6" s="102"/>
      <c r="E6" s="102"/>
      <c r="F6" s="102"/>
      <c r="G6" s="102"/>
      <c r="H6" s="102"/>
      <c r="I6" s="102"/>
      <c r="J6" s="2" t="s">
        <v>6</v>
      </c>
      <c r="K6" s="110"/>
      <c r="L6" s="104"/>
      <c r="M6" s="104"/>
    </row>
    <row r="7" spans="1:13" s="3" customFormat="1" ht="13.5" customHeight="1" thickTop="1" thickBot="1">
      <c r="A7" s="105" t="s">
        <v>7</v>
      </c>
      <c r="B7" s="104" t="s">
        <v>8</v>
      </c>
      <c r="C7" s="102" t="s">
        <v>9</v>
      </c>
      <c r="D7" s="102" t="s">
        <v>10</v>
      </c>
      <c r="E7" s="99" t="s">
        <v>11</v>
      </c>
      <c r="F7" s="99" t="s">
        <v>12</v>
      </c>
      <c r="G7" s="102" t="s">
        <v>13</v>
      </c>
      <c r="H7" s="103" t="s">
        <v>14</v>
      </c>
      <c r="I7" s="102" t="s">
        <v>15</v>
      </c>
      <c r="J7" s="102"/>
      <c r="K7" s="104" t="s">
        <v>16</v>
      </c>
      <c r="L7" s="104"/>
      <c r="M7" s="102" t="s">
        <v>17</v>
      </c>
    </row>
    <row r="8" spans="1:13" s="3" customFormat="1" ht="13.5" thickTop="1" thickBot="1">
      <c r="A8" s="106"/>
      <c r="B8" s="104"/>
      <c r="C8" s="102"/>
      <c r="D8" s="102"/>
      <c r="E8" s="100"/>
      <c r="F8" s="100"/>
      <c r="G8" s="102"/>
      <c r="H8" s="103"/>
      <c r="I8" s="102"/>
      <c r="J8" s="102"/>
      <c r="K8" s="104" t="s">
        <v>18</v>
      </c>
      <c r="L8" s="104"/>
      <c r="M8" s="102"/>
    </row>
    <row r="9" spans="1:13" s="3" customFormat="1" ht="25.5" thickTop="1" thickBot="1">
      <c r="A9" s="107"/>
      <c r="B9" s="104"/>
      <c r="C9" s="102"/>
      <c r="D9" s="102"/>
      <c r="E9" s="101"/>
      <c r="F9" s="101"/>
      <c r="G9" s="102"/>
      <c r="H9" s="103"/>
      <c r="I9" s="102"/>
      <c r="J9" s="102"/>
      <c r="K9" s="4" t="s">
        <v>19</v>
      </c>
      <c r="L9" s="4" t="s">
        <v>20</v>
      </c>
      <c r="M9" s="102"/>
    </row>
    <row r="10" spans="1:13" ht="37.5" thickTop="1" thickBot="1">
      <c r="A10" s="5">
        <v>1</v>
      </c>
      <c r="B10" s="6" t="s">
        <v>21</v>
      </c>
      <c r="C10" s="7">
        <v>312047.32</v>
      </c>
      <c r="D10" s="7">
        <f>C10*1.18</f>
        <v>368215.83759999997</v>
      </c>
      <c r="E10" s="8">
        <v>43670</v>
      </c>
      <c r="F10" s="8">
        <v>43671</v>
      </c>
      <c r="G10" s="8">
        <v>43671</v>
      </c>
      <c r="H10" s="8">
        <v>43790</v>
      </c>
      <c r="I10" s="92" t="s">
        <v>22</v>
      </c>
      <c r="J10" s="93"/>
      <c r="K10" s="9">
        <v>100</v>
      </c>
      <c r="L10" s="9">
        <v>100</v>
      </c>
      <c r="M10" s="4" t="s">
        <v>23</v>
      </c>
    </row>
    <row r="11" spans="1:13" ht="37.5" thickTop="1" thickBot="1">
      <c r="A11" s="5">
        <v>2</v>
      </c>
      <c r="B11" s="6" t="s">
        <v>24</v>
      </c>
      <c r="C11" s="7">
        <v>348084.82</v>
      </c>
      <c r="D11" s="7">
        <f t="shared" ref="D11:D14" si="0">C11*1.18</f>
        <v>410740.08759999997</v>
      </c>
      <c r="E11" s="8">
        <v>43663</v>
      </c>
      <c r="F11" s="8">
        <v>43664</v>
      </c>
      <c r="G11" s="8">
        <v>43664</v>
      </c>
      <c r="H11" s="10">
        <v>43783</v>
      </c>
      <c r="I11" s="92" t="s">
        <v>22</v>
      </c>
      <c r="J11" s="93"/>
      <c r="K11" s="11">
        <v>100</v>
      </c>
      <c r="L11" s="9">
        <v>100</v>
      </c>
      <c r="M11" s="4" t="s">
        <v>23</v>
      </c>
    </row>
    <row r="12" spans="1:13" ht="37.5" thickTop="1" thickBot="1">
      <c r="A12" s="5">
        <v>3</v>
      </c>
      <c r="B12" s="6" t="s">
        <v>25</v>
      </c>
      <c r="C12" s="12">
        <v>324068.8</v>
      </c>
      <c r="D12" s="7">
        <f t="shared" si="0"/>
        <v>382401.18399999995</v>
      </c>
      <c r="E12" s="13">
        <v>43670</v>
      </c>
      <c r="F12" s="13">
        <v>43671</v>
      </c>
      <c r="G12" s="13">
        <v>43671</v>
      </c>
      <c r="H12" s="14">
        <v>43790</v>
      </c>
      <c r="I12" s="92" t="s">
        <v>26</v>
      </c>
      <c r="J12" s="93"/>
      <c r="K12" s="15">
        <v>100</v>
      </c>
      <c r="L12" s="16">
        <v>100</v>
      </c>
      <c r="M12" s="4" t="s">
        <v>23</v>
      </c>
    </row>
    <row r="13" spans="1:13" ht="37.5" thickTop="1" thickBot="1">
      <c r="A13" s="5">
        <v>4</v>
      </c>
      <c r="B13" s="6" t="s">
        <v>27</v>
      </c>
      <c r="C13" s="12">
        <v>314000</v>
      </c>
      <c r="D13" s="7">
        <f t="shared" si="0"/>
        <v>370520</v>
      </c>
      <c r="E13" s="13">
        <v>43731</v>
      </c>
      <c r="F13" s="13">
        <v>43735</v>
      </c>
      <c r="G13" s="13">
        <v>43735</v>
      </c>
      <c r="H13" s="14">
        <v>43795</v>
      </c>
      <c r="I13" s="92" t="s">
        <v>22</v>
      </c>
      <c r="J13" s="93"/>
      <c r="K13" s="15">
        <v>100</v>
      </c>
      <c r="L13" s="16">
        <v>100</v>
      </c>
      <c r="M13" s="4" t="s">
        <v>28</v>
      </c>
    </row>
    <row r="14" spans="1:13" ht="37.5" thickTop="1" thickBot="1">
      <c r="A14" s="18">
        <v>5</v>
      </c>
      <c r="B14" s="17" t="s">
        <v>29</v>
      </c>
      <c r="C14" s="12">
        <v>265295.31</v>
      </c>
      <c r="D14" s="7">
        <f t="shared" si="0"/>
        <v>313048.46580000001</v>
      </c>
      <c r="E14" s="13">
        <v>43727</v>
      </c>
      <c r="F14" s="13">
        <v>43731</v>
      </c>
      <c r="G14" s="13">
        <v>43731</v>
      </c>
      <c r="H14" s="14">
        <v>43821</v>
      </c>
      <c r="I14" s="92" t="s">
        <v>26</v>
      </c>
      <c r="J14" s="93"/>
      <c r="K14" s="15">
        <v>100</v>
      </c>
      <c r="L14" s="16">
        <v>100</v>
      </c>
      <c r="M14" s="4" t="s">
        <v>28</v>
      </c>
    </row>
    <row r="15" spans="1:13" ht="13.5" thickTop="1" thickBot="1">
      <c r="A15" s="94" t="s">
        <v>30</v>
      </c>
      <c r="B15" s="95"/>
      <c r="C15" s="19">
        <f>SUM(C10:C14)</f>
        <v>1563496.25</v>
      </c>
      <c r="D15" s="20">
        <f>SUM(D10:D14)</f>
        <v>1844925.5749999997</v>
      </c>
      <c r="E15" s="96"/>
      <c r="F15" s="97"/>
      <c r="G15" s="97"/>
      <c r="H15" s="97"/>
      <c r="I15" s="97"/>
      <c r="J15" s="97"/>
      <c r="K15" s="97"/>
      <c r="L15" s="97"/>
      <c r="M15" s="98"/>
    </row>
    <row r="16" spans="1:13" ht="12.75" thickTop="1">
      <c r="C16" s="22"/>
      <c r="D16" s="22"/>
    </row>
    <row r="17" spans="1:13">
      <c r="C17" s="22"/>
      <c r="D17" s="22"/>
    </row>
    <row r="24" spans="1:13">
      <c r="A24" s="26"/>
      <c r="B24" s="27"/>
      <c r="C24" s="28"/>
      <c r="D24" s="28"/>
      <c r="E24" s="29"/>
      <c r="F24" s="29"/>
      <c r="G24" s="28"/>
      <c r="H24" s="29"/>
      <c r="I24" s="28"/>
      <c r="J24" s="28"/>
      <c r="K24" s="26"/>
      <c r="L24" s="26"/>
      <c r="M24" s="28"/>
    </row>
    <row r="25" spans="1:13">
      <c r="A25" s="26"/>
      <c r="B25" s="27"/>
      <c r="C25" s="28"/>
      <c r="D25" s="28"/>
      <c r="E25" s="29"/>
      <c r="F25" s="29"/>
      <c r="G25" s="28"/>
      <c r="H25" s="29"/>
      <c r="I25" s="28"/>
      <c r="J25" s="28"/>
      <c r="K25" s="26"/>
      <c r="L25" s="26"/>
      <c r="M25" s="28"/>
    </row>
    <row r="26" spans="1:13">
      <c r="A26" s="26"/>
      <c r="B26" s="27"/>
      <c r="C26" s="28"/>
      <c r="D26" s="28"/>
      <c r="E26" s="29"/>
      <c r="F26" s="29"/>
      <c r="G26" s="28"/>
      <c r="H26" s="29"/>
      <c r="I26" s="30"/>
      <c r="J26" s="30"/>
      <c r="K26" s="30"/>
      <c r="L26" s="30"/>
      <c r="M26" s="28"/>
    </row>
    <row r="27" spans="1:13">
      <c r="A27" s="3"/>
      <c r="B27" s="31"/>
      <c r="C27" s="32"/>
      <c r="D27" s="32"/>
      <c r="E27" s="33"/>
      <c r="F27" s="33"/>
      <c r="G27" s="34"/>
      <c r="H27" s="33"/>
      <c r="I27" s="31"/>
      <c r="J27" s="31"/>
      <c r="K27" s="3"/>
      <c r="L27" s="3"/>
      <c r="M27" s="30"/>
    </row>
    <row r="28" spans="1:13">
      <c r="A28" s="3"/>
      <c r="B28" s="31"/>
      <c r="C28" s="32"/>
      <c r="D28" s="32"/>
      <c r="E28" s="33"/>
      <c r="F28" s="33"/>
      <c r="G28" s="34"/>
      <c r="H28" s="33"/>
      <c r="I28" s="31"/>
      <c r="J28" s="31"/>
      <c r="K28" s="3"/>
      <c r="L28" s="3"/>
      <c r="M28" s="30"/>
    </row>
  </sheetData>
  <mergeCells count="26">
    <mergeCell ref="A1:I6"/>
    <mergeCell ref="J1:M1"/>
    <mergeCell ref="J2:M2"/>
    <mergeCell ref="K3:M3"/>
    <mergeCell ref="K4:M4"/>
    <mergeCell ref="K5:M5"/>
    <mergeCell ref="K6:M6"/>
    <mergeCell ref="A15:B15"/>
    <mergeCell ref="E15:M15"/>
    <mergeCell ref="F7:F9"/>
    <mergeCell ref="G7:G9"/>
    <mergeCell ref="H7:H9"/>
    <mergeCell ref="I7:J9"/>
    <mergeCell ref="K7:L7"/>
    <mergeCell ref="M7:M9"/>
    <mergeCell ref="K8:L8"/>
    <mergeCell ref="A7:A9"/>
    <mergeCell ref="B7:B9"/>
    <mergeCell ref="C7:C9"/>
    <mergeCell ref="D7:D9"/>
    <mergeCell ref="E7:E9"/>
    <mergeCell ref="I10:J10"/>
    <mergeCell ref="I11:J11"/>
    <mergeCell ref="I12:J12"/>
    <mergeCell ref="I13:J13"/>
    <mergeCell ref="I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H11" sqref="H11"/>
    </sheetView>
  </sheetViews>
  <sheetFormatPr defaultRowHeight="11.25"/>
  <cols>
    <col min="1" max="1" width="3.140625" style="35" customWidth="1"/>
    <col min="2" max="2" width="15.42578125" style="65" bestFit="1" customWidth="1"/>
    <col min="3" max="4" width="9.7109375" style="69" customWidth="1"/>
    <col min="5" max="5" width="8.7109375" style="67" customWidth="1"/>
    <col min="6" max="7" width="8.5703125" style="68" customWidth="1"/>
    <col min="8" max="8" width="8.5703125" style="35" customWidth="1"/>
    <col min="9" max="9" width="8.5703125" style="68" customWidth="1"/>
    <col min="10" max="10" width="5.140625" style="69" customWidth="1"/>
    <col min="11" max="11" width="5.7109375" style="69" customWidth="1"/>
    <col min="12" max="13" width="5.85546875" style="35" customWidth="1"/>
    <col min="14" max="14" width="12" style="70" customWidth="1"/>
    <col min="15" max="16384" width="9.140625" style="35"/>
  </cols>
  <sheetData>
    <row r="1" spans="1:14" ht="12.75" thickTop="1" thickBot="1">
      <c r="A1" s="131" t="s">
        <v>31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32</v>
      </c>
      <c r="L1" s="132"/>
      <c r="M1" s="132"/>
      <c r="N1" s="132"/>
    </row>
    <row r="2" spans="1:14" ht="12.75" thickTop="1" thickBo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3" t="s">
        <v>2</v>
      </c>
      <c r="L2" s="133"/>
      <c r="M2" s="133"/>
      <c r="N2" s="133"/>
    </row>
    <row r="3" spans="1:14" ht="12.75" thickTop="1" thickBo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36" t="s">
        <v>3</v>
      </c>
      <c r="L3" s="120"/>
      <c r="M3" s="120"/>
      <c r="N3" s="120"/>
    </row>
    <row r="4" spans="1:14" ht="24" thickTop="1" thickBo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36" t="s">
        <v>4</v>
      </c>
      <c r="L4" s="120"/>
      <c r="M4" s="120"/>
      <c r="N4" s="120"/>
    </row>
    <row r="5" spans="1:14" ht="12.75" thickTop="1" thickBo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36" t="s">
        <v>5</v>
      </c>
      <c r="L5" s="120"/>
      <c r="M5" s="120"/>
      <c r="N5" s="120"/>
    </row>
    <row r="6" spans="1:14" ht="24" thickTop="1" thickBo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36" t="s">
        <v>6</v>
      </c>
      <c r="L6" s="134"/>
      <c r="M6" s="120"/>
      <c r="N6" s="120"/>
    </row>
    <row r="7" spans="1:14" s="37" customFormat="1" ht="12.75" thickTop="1" thickBot="1">
      <c r="A7" s="122" t="s">
        <v>7</v>
      </c>
      <c r="B7" s="120" t="s">
        <v>8</v>
      </c>
      <c r="C7" s="118" t="s">
        <v>9</v>
      </c>
      <c r="D7" s="118" t="s">
        <v>10</v>
      </c>
      <c r="E7" s="125" t="s">
        <v>33</v>
      </c>
      <c r="F7" s="128" t="s">
        <v>11</v>
      </c>
      <c r="G7" s="128" t="s">
        <v>12</v>
      </c>
      <c r="H7" s="118" t="s">
        <v>13</v>
      </c>
      <c r="I7" s="119" t="s">
        <v>14</v>
      </c>
      <c r="J7" s="118" t="s">
        <v>15</v>
      </c>
      <c r="K7" s="118"/>
      <c r="L7" s="120" t="s">
        <v>34</v>
      </c>
      <c r="M7" s="120"/>
      <c r="N7" s="118" t="s">
        <v>17</v>
      </c>
    </row>
    <row r="8" spans="1:14" s="37" customFormat="1" ht="12.75" thickTop="1" thickBot="1">
      <c r="A8" s="123"/>
      <c r="B8" s="120"/>
      <c r="C8" s="118"/>
      <c r="D8" s="118"/>
      <c r="E8" s="126"/>
      <c r="F8" s="129"/>
      <c r="G8" s="129"/>
      <c r="H8" s="118"/>
      <c r="I8" s="119"/>
      <c r="J8" s="118"/>
      <c r="K8" s="118"/>
      <c r="L8" s="120" t="s">
        <v>18</v>
      </c>
      <c r="M8" s="120"/>
      <c r="N8" s="118"/>
    </row>
    <row r="9" spans="1:14" s="37" customFormat="1" ht="24" thickTop="1" thickBot="1">
      <c r="A9" s="124"/>
      <c r="B9" s="120"/>
      <c r="C9" s="118"/>
      <c r="D9" s="118"/>
      <c r="E9" s="127"/>
      <c r="F9" s="130"/>
      <c r="G9" s="130"/>
      <c r="H9" s="118"/>
      <c r="I9" s="119"/>
      <c r="J9" s="118"/>
      <c r="K9" s="118"/>
      <c r="L9" s="38" t="s">
        <v>19</v>
      </c>
      <c r="M9" s="38" t="s">
        <v>20</v>
      </c>
      <c r="N9" s="118"/>
    </row>
    <row r="10" spans="1:14" ht="46.5" thickTop="1" thickBot="1">
      <c r="A10" s="39">
        <v>1</v>
      </c>
      <c r="B10" s="40" t="s">
        <v>35</v>
      </c>
      <c r="C10" s="41">
        <v>268039.15000000002</v>
      </c>
      <c r="D10" s="42">
        <f>C10*1.18</f>
        <v>316286.19699999999</v>
      </c>
      <c r="E10" s="43">
        <v>44022</v>
      </c>
      <c r="F10" s="44">
        <v>44056</v>
      </c>
      <c r="G10" s="44">
        <v>44062</v>
      </c>
      <c r="H10" s="44">
        <v>44062</v>
      </c>
      <c r="I10" s="44">
        <v>44182</v>
      </c>
      <c r="J10" s="111" t="s">
        <v>26</v>
      </c>
      <c r="K10" s="112"/>
      <c r="L10" s="45">
        <v>100</v>
      </c>
      <c r="M10" s="45">
        <v>100</v>
      </c>
      <c r="N10" s="38" t="s">
        <v>36</v>
      </c>
    </row>
    <row r="11" spans="1:14" ht="46.5" thickTop="1" thickBot="1">
      <c r="A11" s="39">
        <v>2</v>
      </c>
      <c r="B11" s="40" t="s">
        <v>37</v>
      </c>
      <c r="C11" s="46">
        <v>208639.98</v>
      </c>
      <c r="D11" s="42">
        <f t="shared" ref="D11:D12" si="0">C11*1.18</f>
        <v>246195.1764</v>
      </c>
      <c r="E11" s="43">
        <v>44025</v>
      </c>
      <c r="F11" s="44">
        <v>44055</v>
      </c>
      <c r="G11" s="44">
        <v>44064</v>
      </c>
      <c r="H11" s="44">
        <v>44064</v>
      </c>
      <c r="I11" s="47">
        <v>44184</v>
      </c>
      <c r="J11" s="111" t="s">
        <v>22</v>
      </c>
      <c r="K11" s="112"/>
      <c r="L11" s="48">
        <v>100</v>
      </c>
      <c r="M11" s="45">
        <v>100</v>
      </c>
      <c r="N11" s="38" t="s">
        <v>38</v>
      </c>
    </row>
    <row r="12" spans="1:14" ht="46.5" thickTop="1" thickBot="1">
      <c r="A12" s="39">
        <v>3</v>
      </c>
      <c r="B12" s="40" t="s">
        <v>39</v>
      </c>
      <c r="C12" s="49">
        <v>462325.25</v>
      </c>
      <c r="D12" s="42">
        <f t="shared" si="0"/>
        <v>545543.79499999993</v>
      </c>
      <c r="E12" s="50">
        <v>44026</v>
      </c>
      <c r="F12" s="51" t="s">
        <v>40</v>
      </c>
      <c r="G12" s="51" t="s">
        <v>41</v>
      </c>
      <c r="H12" s="52">
        <v>44075</v>
      </c>
      <c r="I12" s="53" t="s">
        <v>42</v>
      </c>
      <c r="J12" s="111" t="s">
        <v>26</v>
      </c>
      <c r="K12" s="112"/>
      <c r="L12" s="54">
        <v>100</v>
      </c>
      <c r="M12" s="55">
        <v>100</v>
      </c>
      <c r="N12" s="38" t="s">
        <v>36</v>
      </c>
    </row>
    <row r="13" spans="1:14" ht="46.5" thickTop="1" thickBot="1">
      <c r="A13" s="39">
        <v>4</v>
      </c>
      <c r="B13" s="40" t="s">
        <v>43</v>
      </c>
      <c r="C13" s="46">
        <v>86314.6</v>
      </c>
      <c r="D13" s="42">
        <f>C13*1.18</f>
        <v>101851.228</v>
      </c>
      <c r="E13" s="43">
        <v>44056</v>
      </c>
      <c r="F13" s="56">
        <v>44085</v>
      </c>
      <c r="G13" s="56">
        <v>44089</v>
      </c>
      <c r="H13" s="56">
        <v>44089</v>
      </c>
      <c r="I13" s="56">
        <v>44148</v>
      </c>
      <c r="J13" s="111" t="s">
        <v>22</v>
      </c>
      <c r="K13" s="112"/>
      <c r="L13" s="40">
        <v>100</v>
      </c>
      <c r="M13" s="40">
        <v>100</v>
      </c>
      <c r="N13" s="38" t="s">
        <v>38</v>
      </c>
    </row>
    <row r="14" spans="1:14" ht="35.25" thickTop="1" thickBot="1">
      <c r="A14" s="39">
        <v>5</v>
      </c>
      <c r="B14" s="40" t="s">
        <v>44</v>
      </c>
      <c r="C14" s="57">
        <v>275459.24</v>
      </c>
      <c r="D14" s="58">
        <f t="shared" ref="D14:D20" si="1">C14*1.18</f>
        <v>325041.9032</v>
      </c>
      <c r="E14" s="50">
        <v>44096</v>
      </c>
      <c r="F14" s="51">
        <v>44117</v>
      </c>
      <c r="G14" s="51">
        <v>44120</v>
      </c>
      <c r="H14" s="51">
        <v>44120</v>
      </c>
      <c r="I14" s="53">
        <v>44220</v>
      </c>
      <c r="J14" s="111" t="s">
        <v>26</v>
      </c>
      <c r="K14" s="112"/>
      <c r="L14" s="40">
        <v>100</v>
      </c>
      <c r="M14" s="40">
        <v>100</v>
      </c>
      <c r="N14" s="59" t="s">
        <v>36</v>
      </c>
    </row>
    <row r="15" spans="1:14" ht="57.75" thickTop="1" thickBot="1">
      <c r="A15" s="39">
        <v>6</v>
      </c>
      <c r="B15" s="40" t="s">
        <v>45</v>
      </c>
      <c r="C15" s="60">
        <v>227001.88</v>
      </c>
      <c r="D15" s="42">
        <f t="shared" si="1"/>
        <v>267862.21840000001</v>
      </c>
      <c r="E15" s="43">
        <v>44097</v>
      </c>
      <c r="F15" s="56">
        <v>44117</v>
      </c>
      <c r="G15" s="56">
        <v>44126</v>
      </c>
      <c r="H15" s="56">
        <v>44126</v>
      </c>
      <c r="I15" s="56">
        <v>44226</v>
      </c>
      <c r="J15" s="121" t="s">
        <v>22</v>
      </c>
      <c r="K15" s="121"/>
      <c r="L15" s="40">
        <v>100</v>
      </c>
      <c r="M15" s="40">
        <v>100</v>
      </c>
      <c r="N15" s="38" t="s">
        <v>36</v>
      </c>
    </row>
    <row r="16" spans="1:14" ht="12.75" thickTop="1" thickBot="1">
      <c r="A16" s="122" t="s">
        <v>7</v>
      </c>
      <c r="B16" s="120" t="s">
        <v>8</v>
      </c>
      <c r="C16" s="118" t="s">
        <v>9</v>
      </c>
      <c r="D16" s="118" t="s">
        <v>10</v>
      </c>
      <c r="E16" s="125" t="s">
        <v>33</v>
      </c>
      <c r="F16" s="128" t="s">
        <v>11</v>
      </c>
      <c r="G16" s="128" t="s">
        <v>12</v>
      </c>
      <c r="H16" s="118" t="s">
        <v>13</v>
      </c>
      <c r="I16" s="119" t="s">
        <v>14</v>
      </c>
      <c r="J16" s="118" t="s">
        <v>15</v>
      </c>
      <c r="K16" s="118"/>
      <c r="L16" s="120" t="s">
        <v>34</v>
      </c>
      <c r="M16" s="120"/>
      <c r="N16" s="118" t="s">
        <v>17</v>
      </c>
    </row>
    <row r="17" spans="1:14" ht="12.75" thickTop="1" thickBot="1">
      <c r="A17" s="123"/>
      <c r="B17" s="120"/>
      <c r="C17" s="118"/>
      <c r="D17" s="118"/>
      <c r="E17" s="126"/>
      <c r="F17" s="129"/>
      <c r="G17" s="129"/>
      <c r="H17" s="118"/>
      <c r="I17" s="119"/>
      <c r="J17" s="118"/>
      <c r="K17" s="118"/>
      <c r="L17" s="120" t="s">
        <v>18</v>
      </c>
      <c r="M17" s="120"/>
      <c r="N17" s="118"/>
    </row>
    <row r="18" spans="1:14" ht="24" thickTop="1" thickBot="1">
      <c r="A18" s="124"/>
      <c r="B18" s="120"/>
      <c r="C18" s="118"/>
      <c r="D18" s="118"/>
      <c r="E18" s="127"/>
      <c r="F18" s="130"/>
      <c r="G18" s="130"/>
      <c r="H18" s="118"/>
      <c r="I18" s="119"/>
      <c r="J18" s="118"/>
      <c r="K18" s="118"/>
      <c r="L18" s="38" t="s">
        <v>19</v>
      </c>
      <c r="M18" s="38" t="s">
        <v>20</v>
      </c>
      <c r="N18" s="118"/>
    </row>
    <row r="19" spans="1:14" ht="46.5" thickTop="1" thickBot="1">
      <c r="A19" s="39">
        <v>7</v>
      </c>
      <c r="B19" s="40" t="s">
        <v>46</v>
      </c>
      <c r="C19" s="61">
        <v>209029.66</v>
      </c>
      <c r="D19" s="42">
        <f t="shared" si="1"/>
        <v>246654.9988</v>
      </c>
      <c r="E19" s="50">
        <v>44137</v>
      </c>
      <c r="F19" s="52">
        <v>44165</v>
      </c>
      <c r="G19" s="52">
        <v>44280</v>
      </c>
      <c r="H19" s="52">
        <v>44280</v>
      </c>
      <c r="I19" s="62">
        <v>44510</v>
      </c>
      <c r="J19" s="111" t="s">
        <v>26</v>
      </c>
      <c r="K19" s="112"/>
      <c r="L19" s="45">
        <v>100</v>
      </c>
      <c r="M19" s="45">
        <v>100</v>
      </c>
      <c r="N19" s="38" t="s">
        <v>47</v>
      </c>
    </row>
    <row r="20" spans="1:14" ht="57.75" thickTop="1" thickBot="1">
      <c r="A20" s="39">
        <v>8</v>
      </c>
      <c r="B20" s="40" t="s">
        <v>48</v>
      </c>
      <c r="C20" s="41">
        <v>337000.06</v>
      </c>
      <c r="D20" s="42">
        <f t="shared" si="1"/>
        <v>397660.07079999999</v>
      </c>
      <c r="E20" s="43">
        <v>44140</v>
      </c>
      <c r="F20" s="52">
        <v>44161</v>
      </c>
      <c r="G20" s="44">
        <v>44280</v>
      </c>
      <c r="H20" s="44">
        <v>44280</v>
      </c>
      <c r="I20" s="44">
        <v>44380</v>
      </c>
      <c r="J20" s="111" t="s">
        <v>22</v>
      </c>
      <c r="K20" s="112"/>
      <c r="L20" s="45">
        <v>100</v>
      </c>
      <c r="M20" s="45">
        <v>100</v>
      </c>
      <c r="N20" s="38" t="s">
        <v>49</v>
      </c>
    </row>
    <row r="21" spans="1:14" ht="12.75" thickTop="1" thickBot="1">
      <c r="A21" s="113" t="s">
        <v>30</v>
      </c>
      <c r="B21" s="114"/>
      <c r="C21" s="63">
        <f>SUM(C10:C20)</f>
        <v>2073809.82</v>
      </c>
      <c r="D21" s="64">
        <f>SUM(D10:D20)</f>
        <v>2447095.5876000002</v>
      </c>
      <c r="E21" s="115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12" thickTop="1">
      <c r="C22" s="66"/>
      <c r="D22" s="66"/>
    </row>
    <row r="23" spans="1:14">
      <c r="C23" s="66"/>
      <c r="D23" s="66"/>
    </row>
    <row r="30" spans="1:14">
      <c r="A30" s="71"/>
      <c r="B30" s="72"/>
      <c r="C30" s="73"/>
      <c r="D30" s="73"/>
      <c r="E30" s="74"/>
      <c r="F30" s="75"/>
      <c r="G30" s="75"/>
      <c r="H30" s="73"/>
      <c r="I30" s="75"/>
      <c r="J30" s="73"/>
      <c r="K30" s="73"/>
      <c r="L30" s="71"/>
      <c r="M30" s="71"/>
      <c r="N30" s="73"/>
    </row>
    <row r="31" spans="1:14">
      <c r="A31" s="71"/>
      <c r="B31" s="72"/>
      <c r="C31" s="73"/>
      <c r="D31" s="73"/>
      <c r="E31" s="74"/>
      <c r="F31" s="75"/>
      <c r="G31" s="75"/>
      <c r="H31" s="73"/>
      <c r="I31" s="75"/>
      <c r="J31" s="73"/>
      <c r="K31" s="73"/>
      <c r="L31" s="71"/>
      <c r="M31" s="71"/>
      <c r="N31" s="73"/>
    </row>
    <row r="32" spans="1:14">
      <c r="A32" s="71"/>
      <c r="B32" s="72"/>
      <c r="C32" s="73"/>
      <c r="D32" s="73"/>
      <c r="E32" s="74"/>
      <c r="F32" s="75"/>
      <c r="G32" s="75"/>
      <c r="H32" s="73"/>
      <c r="I32" s="75"/>
      <c r="J32" s="76"/>
      <c r="K32" s="76"/>
      <c r="L32" s="76"/>
      <c r="M32" s="76"/>
      <c r="N32" s="73"/>
    </row>
    <row r="33" spans="1:14">
      <c r="A33" s="37"/>
      <c r="B33" s="77"/>
      <c r="C33" s="78"/>
      <c r="D33" s="78"/>
      <c r="E33" s="79"/>
      <c r="F33" s="80"/>
      <c r="G33" s="80"/>
      <c r="H33" s="81"/>
      <c r="I33" s="80"/>
      <c r="J33" s="77"/>
      <c r="K33" s="77"/>
      <c r="L33" s="37"/>
      <c r="M33" s="37"/>
      <c r="N33" s="76"/>
    </row>
    <row r="34" spans="1:14">
      <c r="A34" s="37"/>
      <c r="B34" s="77"/>
      <c r="C34" s="78"/>
      <c r="D34" s="78"/>
      <c r="E34" s="79"/>
      <c r="F34" s="80"/>
      <c r="G34" s="80"/>
      <c r="H34" s="81"/>
      <c r="I34" s="80"/>
      <c r="J34" s="77"/>
      <c r="K34" s="77"/>
      <c r="L34" s="37"/>
      <c r="M34" s="37"/>
      <c r="N34" s="76"/>
    </row>
  </sheetData>
  <mergeCells count="43">
    <mergeCell ref="E7:E9"/>
    <mergeCell ref="A1:J6"/>
    <mergeCell ref="K1:N1"/>
    <mergeCell ref="K2:N2"/>
    <mergeCell ref="L3:N3"/>
    <mergeCell ref="L4:N4"/>
    <mergeCell ref="L5:N5"/>
    <mergeCell ref="L6:N6"/>
    <mergeCell ref="A7:A9"/>
    <mergeCell ref="B7:B9"/>
    <mergeCell ref="C7:C9"/>
    <mergeCell ref="D7:D9"/>
    <mergeCell ref="J13:K13"/>
    <mergeCell ref="F7:F9"/>
    <mergeCell ref="G7:G9"/>
    <mergeCell ref="H7:H9"/>
    <mergeCell ref="I7:I9"/>
    <mergeCell ref="J7:K9"/>
    <mergeCell ref="N7:N9"/>
    <mergeCell ref="L8:M8"/>
    <mergeCell ref="J10:K10"/>
    <mergeCell ref="J11:K11"/>
    <mergeCell ref="J12:K12"/>
    <mergeCell ref="L7:M7"/>
    <mergeCell ref="J14:K14"/>
    <mergeCell ref="J15:K15"/>
    <mergeCell ref="A16:A18"/>
    <mergeCell ref="B16:B18"/>
    <mergeCell ref="C16:C18"/>
    <mergeCell ref="D16:D18"/>
    <mergeCell ref="E16:E18"/>
    <mergeCell ref="F16:F18"/>
    <mergeCell ref="G16:G18"/>
    <mergeCell ref="J19:K19"/>
    <mergeCell ref="J20:K20"/>
    <mergeCell ref="A21:B21"/>
    <mergeCell ref="E21:N21"/>
    <mergeCell ref="H16:H18"/>
    <mergeCell ref="I16:I18"/>
    <mergeCell ref="J16:K18"/>
    <mergeCell ref="L16:M16"/>
    <mergeCell ref="N16:N18"/>
    <mergeCell ref="L17:M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4" workbookViewId="0">
      <selection activeCell="E11" sqref="E11"/>
    </sheetView>
  </sheetViews>
  <sheetFormatPr defaultRowHeight="12"/>
  <cols>
    <col min="1" max="1" width="4" style="1" bestFit="1" customWidth="1"/>
    <col min="2" max="2" width="9.7109375" style="1" bestFit="1" customWidth="1"/>
    <col min="3" max="3" width="13.28515625" style="1" bestFit="1" customWidth="1"/>
    <col min="4" max="4" width="16.7109375" style="1" customWidth="1"/>
    <col min="5" max="5" width="15.7109375" style="1" bestFit="1" customWidth="1"/>
    <col min="6" max="6" width="9.7109375" style="1" bestFit="1" customWidth="1"/>
    <col min="7" max="7" width="10" style="90" bestFit="1" customWidth="1"/>
    <col min="8" max="8" width="9" style="1" bestFit="1" customWidth="1"/>
    <col min="9" max="9" width="8.7109375" style="1" bestFit="1" customWidth="1"/>
    <col min="10" max="10" width="7" style="1" bestFit="1" customWidth="1"/>
    <col min="11" max="11" width="10" style="1" bestFit="1" customWidth="1"/>
    <col min="12" max="12" width="9" style="3" bestFit="1" customWidth="1"/>
    <col min="13" max="16384" width="9.140625" style="1"/>
  </cols>
  <sheetData>
    <row r="1" spans="1:12" ht="13.5" thickTop="1" thickBot="1">
      <c r="A1" s="104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3.5" thickTop="1" thickBot="1">
      <c r="A2" s="104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49.5" thickTop="1" thickBot="1">
      <c r="A3" s="4" t="s">
        <v>52</v>
      </c>
      <c r="B3" s="4" t="s">
        <v>53</v>
      </c>
      <c r="C3" s="4" t="s">
        <v>54</v>
      </c>
      <c r="D3" s="4" t="s">
        <v>55</v>
      </c>
      <c r="E3" s="4" t="s">
        <v>56</v>
      </c>
      <c r="F3" s="4" t="s">
        <v>57</v>
      </c>
      <c r="G3" s="82" t="s">
        <v>58</v>
      </c>
      <c r="H3" s="4" t="s">
        <v>59</v>
      </c>
      <c r="I3" s="4" t="s">
        <v>60</v>
      </c>
      <c r="J3" s="4" t="s">
        <v>61</v>
      </c>
      <c r="K3" s="4" t="s">
        <v>62</v>
      </c>
      <c r="L3" s="4" t="s">
        <v>63</v>
      </c>
    </row>
    <row r="4" spans="1:12" ht="49.5" thickTop="1" thickBot="1">
      <c r="A4" s="4">
        <v>1</v>
      </c>
      <c r="B4" s="6" t="s">
        <v>64</v>
      </c>
      <c r="C4" s="6" t="s">
        <v>65</v>
      </c>
      <c r="D4" s="6" t="s">
        <v>66</v>
      </c>
      <c r="E4" s="6" t="s">
        <v>67</v>
      </c>
      <c r="F4" s="6" t="s">
        <v>68</v>
      </c>
      <c r="G4" s="83">
        <v>495000</v>
      </c>
      <c r="H4" s="84">
        <f>L4*1.18</f>
        <v>292374.79499999998</v>
      </c>
      <c r="I4" s="84">
        <f>G4-H4</f>
        <v>202625.20500000002</v>
      </c>
      <c r="J4" s="83">
        <f>1-L4/K4</f>
        <v>0.41611968960480361</v>
      </c>
      <c r="K4" s="85">
        <v>424359.66</v>
      </c>
      <c r="L4" s="86">
        <v>247775.25</v>
      </c>
    </row>
    <row r="5" spans="1:12" ht="49.5" thickTop="1" thickBot="1">
      <c r="A5" s="4">
        <v>2</v>
      </c>
      <c r="B5" s="6" t="s">
        <v>64</v>
      </c>
      <c r="C5" s="6" t="s">
        <v>65</v>
      </c>
      <c r="D5" s="6" t="s">
        <v>69</v>
      </c>
      <c r="E5" s="6" t="s">
        <v>67</v>
      </c>
      <c r="F5" s="6" t="s">
        <v>68</v>
      </c>
      <c r="G5" s="83">
        <v>800000</v>
      </c>
      <c r="H5" s="84">
        <f>L5*1.18</f>
        <v>627768.57860000001</v>
      </c>
      <c r="I5" s="84">
        <f t="shared" ref="I5:I6" si="0">G5-H5</f>
        <v>172231.42139999999</v>
      </c>
      <c r="J5" s="83">
        <f>1-L5/K5</f>
        <v>0.24378902348897069</v>
      </c>
      <c r="K5" s="85">
        <v>703516.99</v>
      </c>
      <c r="L5" s="86">
        <v>532007.27</v>
      </c>
    </row>
    <row r="6" spans="1:12" ht="13.5" thickTop="1" thickBot="1">
      <c r="A6" s="102" t="s">
        <v>30</v>
      </c>
      <c r="B6" s="102"/>
      <c r="C6" s="102"/>
      <c r="D6" s="102"/>
      <c r="E6" s="102"/>
      <c r="F6" s="102"/>
      <c r="G6" s="82">
        <f>SUM(G4:G5)</f>
        <v>1295000</v>
      </c>
      <c r="H6" s="87">
        <f>SUM(H4:H5)</f>
        <v>920143.37360000005</v>
      </c>
      <c r="I6" s="87">
        <f t="shared" si="0"/>
        <v>374856.62639999995</v>
      </c>
      <c r="J6" s="82"/>
      <c r="K6" s="82">
        <f>SUM(K4:K5)</f>
        <v>1127876.6499999999</v>
      </c>
      <c r="L6" s="88">
        <f>SUM(L4:L5)</f>
        <v>779782.52</v>
      </c>
    </row>
    <row r="7" spans="1:12" ht="12.75" thickTop="1">
      <c r="A7" s="30"/>
      <c r="B7" s="30"/>
      <c r="C7" s="30"/>
      <c r="D7" s="30"/>
      <c r="E7" s="30"/>
      <c r="F7" s="30"/>
      <c r="G7" s="89"/>
    </row>
    <row r="8" spans="1:12" ht="12.75" thickBot="1">
      <c r="A8" s="31"/>
      <c r="B8" s="31"/>
      <c r="C8" s="31"/>
      <c r="D8" s="31"/>
      <c r="E8" s="31"/>
      <c r="F8" s="31"/>
      <c r="G8" s="89"/>
    </row>
    <row r="9" spans="1:12" ht="13.5" thickTop="1" thickBot="1">
      <c r="A9" s="104" t="s">
        <v>70</v>
      </c>
      <c r="B9" s="104"/>
      <c r="C9" s="104"/>
      <c r="D9" s="104"/>
      <c r="E9" s="104"/>
      <c r="F9" s="104"/>
      <c r="G9" s="104"/>
      <c r="H9" s="104"/>
      <c r="I9" s="104"/>
      <c r="J9" s="104"/>
      <c r="K9" s="135"/>
      <c r="L9" s="136"/>
    </row>
    <row r="10" spans="1:12" ht="49.5" thickTop="1" thickBot="1">
      <c r="A10" s="4" t="s">
        <v>52</v>
      </c>
      <c r="B10" s="4" t="s">
        <v>53</v>
      </c>
      <c r="C10" s="4" t="s">
        <v>54</v>
      </c>
      <c r="D10" s="4" t="s">
        <v>55</v>
      </c>
      <c r="E10" s="4" t="s">
        <v>56</v>
      </c>
      <c r="F10" s="4" t="s">
        <v>57</v>
      </c>
      <c r="G10" s="82" t="s">
        <v>58</v>
      </c>
      <c r="H10" s="4" t="s">
        <v>59</v>
      </c>
      <c r="I10" s="4" t="s">
        <v>60</v>
      </c>
      <c r="J10" s="4" t="s">
        <v>61</v>
      </c>
      <c r="K10" s="4" t="s">
        <v>62</v>
      </c>
      <c r="L10" s="4" t="s">
        <v>71</v>
      </c>
    </row>
    <row r="11" spans="1:12" ht="61.5" thickTop="1" thickBot="1">
      <c r="A11" s="4">
        <v>1</v>
      </c>
      <c r="B11" s="6" t="s">
        <v>64</v>
      </c>
      <c r="C11" s="6" t="s">
        <v>65</v>
      </c>
      <c r="D11" s="31" t="s">
        <v>72</v>
      </c>
      <c r="E11" s="6" t="s">
        <v>67</v>
      </c>
      <c r="F11" s="6" t="s">
        <v>68</v>
      </c>
      <c r="G11" s="83">
        <v>180000</v>
      </c>
      <c r="H11" s="83">
        <f>L11*1.18</f>
        <v>100609.91519999999</v>
      </c>
      <c r="I11" s="83">
        <f>G11-H11</f>
        <v>79390.084800000011</v>
      </c>
      <c r="J11" s="83">
        <f>1-L11/K11</f>
        <v>0.40517652022713935</v>
      </c>
      <c r="K11" s="7">
        <v>143341.07999999999</v>
      </c>
      <c r="L11" s="7">
        <v>85262.64</v>
      </c>
    </row>
    <row r="12" spans="1:12" ht="97.5" thickTop="1" thickBot="1">
      <c r="A12" s="4">
        <v>2</v>
      </c>
      <c r="B12" s="6" t="s">
        <v>64</v>
      </c>
      <c r="C12" s="6" t="s">
        <v>65</v>
      </c>
      <c r="D12" s="6" t="s">
        <v>73</v>
      </c>
      <c r="E12" s="6" t="s">
        <v>67</v>
      </c>
      <c r="F12" s="6" t="s">
        <v>68</v>
      </c>
      <c r="G12" s="83">
        <v>610000</v>
      </c>
      <c r="H12" s="83">
        <f>L12*1.18</f>
        <v>556513.68859999999</v>
      </c>
      <c r="I12" s="83">
        <f>G12-H12</f>
        <v>53486.311400000006</v>
      </c>
      <c r="J12" s="83">
        <f>1-L12/K12</f>
        <v>7.6857482143614986E-2</v>
      </c>
      <c r="K12" s="83">
        <v>510887.28</v>
      </c>
      <c r="L12" s="7">
        <v>471621.77</v>
      </c>
    </row>
    <row r="13" spans="1:12" ht="13.5" thickTop="1" thickBot="1">
      <c r="A13" s="102" t="s">
        <v>30</v>
      </c>
      <c r="B13" s="102"/>
      <c r="C13" s="102"/>
      <c r="D13" s="102"/>
      <c r="E13" s="102"/>
      <c r="F13" s="102"/>
      <c r="G13" s="82">
        <f>SUM(G11:G12)</f>
        <v>790000</v>
      </c>
      <c r="H13" s="87">
        <f>SUM(H11:H12)</f>
        <v>657123.60379999992</v>
      </c>
      <c r="I13" s="87">
        <f>SUM(I11:I12)</f>
        <v>132876.39620000002</v>
      </c>
      <c r="J13" s="82"/>
      <c r="K13" s="82">
        <f>SUM(K11:K12)</f>
        <v>654228.36</v>
      </c>
      <c r="L13" s="88">
        <f>SUM(L12:L12)</f>
        <v>471621.77</v>
      </c>
    </row>
    <row r="14" spans="1:12" ht="12.75" thickTop="1">
      <c r="I14" s="91"/>
      <c r="J14" s="91"/>
      <c r="K14" s="91"/>
    </row>
    <row r="20" spans="9:11">
      <c r="I20" s="91"/>
      <c r="J20" s="91"/>
      <c r="K20" s="91"/>
    </row>
  </sheetData>
  <mergeCells count="7">
    <mergeCell ref="A13:F13"/>
    <mergeCell ref="A1:J1"/>
    <mergeCell ref="K1:L2"/>
    <mergeCell ref="A2:J2"/>
    <mergeCell ref="A6:F6"/>
    <mergeCell ref="A9:J9"/>
    <mergeCell ref="K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enes</cp:lastModifiedBy>
  <dcterms:created xsi:type="dcterms:W3CDTF">2015-06-05T18:19:34Z</dcterms:created>
  <dcterms:modified xsi:type="dcterms:W3CDTF">2021-09-16T07:55:36Z</dcterms:modified>
</cp:coreProperties>
</file>